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0730" windowHeight="1152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Лист1!$A$1:$E$109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1" i="1" l="1"/>
  <c r="E41" i="1"/>
  <c r="E20" i="1"/>
  <c r="D81" i="1" l="1"/>
  <c r="C81" i="1"/>
  <c r="E85" i="1"/>
  <c r="D72" i="1"/>
  <c r="C72" i="1"/>
  <c r="D77" i="1" l="1"/>
  <c r="C77" i="1"/>
  <c r="E80" i="1"/>
  <c r="E53" i="1" l="1"/>
  <c r="E36" i="1" l="1"/>
  <c r="E92" i="1" l="1"/>
  <c r="E32" i="1" l="1"/>
  <c r="E18" i="1"/>
  <c r="E44" i="1" l="1"/>
  <c r="E45" i="1" l="1"/>
  <c r="E26" i="1" l="1"/>
  <c r="E10" i="1" l="1"/>
  <c r="E11" i="1" l="1"/>
  <c r="E64" i="1" l="1"/>
  <c r="E9" i="1"/>
  <c r="E19" i="1" l="1"/>
  <c r="E40" i="1" l="1"/>
  <c r="E42" i="1"/>
  <c r="E43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7" i="1"/>
  <c r="F89" i="2" l="1"/>
  <c r="F47" i="2"/>
  <c r="D47" i="2"/>
  <c r="E49" i="2"/>
  <c r="C32" i="2"/>
  <c r="C47" i="2" s="1"/>
  <c r="E47" i="2" l="1"/>
  <c r="E32" i="2"/>
  <c r="D100" i="1" l="1"/>
  <c r="C100" i="1"/>
  <c r="E102" i="1"/>
  <c r="E101" i="1"/>
  <c r="E99" i="1"/>
  <c r="D98" i="1"/>
  <c r="C98" i="1"/>
  <c r="E97" i="1"/>
  <c r="D96" i="1"/>
  <c r="C96" i="1"/>
  <c r="E95" i="1"/>
  <c r="E94" i="1"/>
  <c r="E93" i="1"/>
  <c r="D91" i="1"/>
  <c r="C91" i="1"/>
  <c r="E90" i="1"/>
  <c r="E89" i="1"/>
  <c r="D88" i="1"/>
  <c r="C88" i="1"/>
  <c r="E87" i="1"/>
  <c r="E86" i="1"/>
  <c r="E84" i="1"/>
  <c r="E83" i="1"/>
  <c r="E82" i="1"/>
  <c r="E79" i="1"/>
  <c r="E78" i="1"/>
  <c r="E76" i="1"/>
  <c r="E75" i="1"/>
  <c r="E73" i="1"/>
  <c r="E71" i="1"/>
  <c r="E70" i="1"/>
  <c r="D69" i="1"/>
  <c r="C69" i="1"/>
  <c r="E68" i="1"/>
  <c r="E67" i="1"/>
  <c r="E66" i="1"/>
  <c r="E65" i="1"/>
  <c r="E63" i="1"/>
  <c r="E62" i="1"/>
  <c r="E61" i="1"/>
  <c r="D60" i="1"/>
  <c r="C60" i="1"/>
  <c r="D55" i="1"/>
  <c r="C55" i="1"/>
  <c r="E54" i="1"/>
  <c r="E52" i="1"/>
  <c r="E50" i="1"/>
  <c r="E49" i="1"/>
  <c r="E48" i="1"/>
  <c r="E39" i="1"/>
  <c r="E38" i="1"/>
  <c r="E35" i="1"/>
  <c r="E34" i="1"/>
  <c r="E33" i="1"/>
  <c r="E31" i="1"/>
  <c r="E30" i="1"/>
  <c r="E29" i="1"/>
  <c r="E2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3" i="1" l="1"/>
  <c r="D103" i="1"/>
  <c r="E98" i="1"/>
  <c r="E100" i="1"/>
  <c r="E91" i="1"/>
  <c r="E96" i="1"/>
  <c r="E69" i="1"/>
  <c r="E77" i="1"/>
  <c r="E81" i="1"/>
  <c r="E60" i="1"/>
  <c r="E88" i="1"/>
  <c r="E72" i="1"/>
  <c r="E4" i="1"/>
  <c r="D37" i="1"/>
  <c r="D58" i="1" s="1"/>
  <c r="E55" i="1"/>
  <c r="C37" i="1"/>
  <c r="C58" i="1" s="1"/>
  <c r="E13" i="1"/>
  <c r="D104" i="1" l="1"/>
  <c r="C104" i="1"/>
  <c r="C110" i="1"/>
  <c r="D110" i="1"/>
  <c r="E103" i="1"/>
  <c r="E58" i="1"/>
  <c r="E37" i="1"/>
</calcChain>
</file>

<file path=xl/sharedStrings.xml><?xml version="1.0" encoding="utf-8"?>
<sst xmlns="http://schemas.openxmlformats.org/spreadsheetml/2006/main" count="380" uniqueCount="228">
  <si>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</si>
  <si>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</si>
  <si>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</si>
  <si>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</si>
  <si>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</si>
  <si>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</si>
  <si>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</si>
  <si>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</si>
  <si>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</si>
  <si>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</si>
  <si>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</si>
  <si>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</si>
  <si>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</si>
  <si>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</si>
  <si>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</si>
  <si>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</si>
  <si>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</si>
  <si>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</si>
  <si>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</si>
  <si>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</si>
  <si>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</si>
  <si>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</si>
  <si>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</si>
  <si>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</si>
  <si>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</si>
  <si>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</si>
  <si>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</si>
  <si>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</si>
  <si>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</si>
  <si>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</si>
  <si>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</si>
  <si>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</si>
  <si>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</si>
  <si>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</si>
  <si>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</si>
  <si>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</si>
  <si>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</si>
  <si>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</si>
  <si>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</si>
  <si>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</si>
  <si>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</si>
  <si>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</si>
  <si>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</si>
  <si>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</si>
  <si>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</si>
  <si>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</si>
  <si>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</si>
  <si>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</si>
  <si>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</si>
  <si>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</si>
  <si>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</si>
  <si>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</si>
  <si>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</si>
  <si>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</si>
  <si>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</si>
  <si>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</si>
  <si>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</si>
  <si>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</si>
  <si>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</si>
  <si>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</si>
  <si>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</si>
  <si>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</si>
  <si>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</si>
  <si>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</si>
  <si>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</si>
  <si>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</si>
  <si>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</si>
  <si>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</si>
  <si>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</si>
  <si>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</si>
  <si>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</si>
  <si>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</si>
  <si>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</si>
  <si>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</si>
  <si>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</si>
  <si>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</si>
  <si>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</si>
  <si>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</si>
  <si>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</si>
  <si>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</si>
  <si>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</si>
  <si>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</si>
  <si>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</si>
  <si>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</si>
  <si>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</si>
  <si>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</si>
  <si>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</si>
  <si>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</si>
  <si>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</si>
  <si>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</si>
  <si>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</si>
  <si>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</si>
  <si>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</si>
  <si>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</si>
  <si>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</si>
  <si>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</si>
  <si>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</si>
  <si>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</si>
  <si>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</si>
  <si>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</si>
  <si>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</si>
  <si>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</si>
  <si>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</si>
  <si>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</si>
  <si>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</si>
  <si>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</si>
  <si>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</si>
  <si>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</si>
  <si>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</si>
  <si>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</si>
  <si>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</si>
  <si>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</si>
  <si>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</si>
  <si>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</si>
  <si>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</si>
  <si>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</si>
  <si>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</si>
  <si>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</si>
  <si>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</si>
  <si>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</si>
  <si>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</si>
  <si>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</si>
  <si>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</si>
  <si>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</si>
  <si>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</si>
  <si>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</si>
  <si>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</si>
  <si>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</si>
  <si>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</si>
  <si>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</si>
  <si>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</si>
  <si>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</si>
  <si>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</si>
  <si>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</si>
  <si>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</si>
  <si>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</si>
  <si>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</si>
  <si>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</si>
  <si>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</si>
  <si>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</si>
  <si>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</si>
  <si>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</si>
  <si>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</si>
  <si>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</si>
  <si>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</si>
  <si>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</si>
  <si>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</si>
  <si>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</si>
  <si>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</si>
  <si>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</si>
  <si>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</si>
  <si>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</si>
  <si>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</si>
  <si>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</si>
  <si>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</si>
  <si>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</si>
  <si>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</si>
  <si>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</si>
  <si>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</si>
  <si>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</si>
  <si>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</si>
  <si>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</si>
  <si>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</si>
  <si>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</si>
  <si>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</si>
  <si>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</si>
  <si>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</si>
  <si>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</si>
  <si>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</si>
  <si>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</si>
  <si>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</si>
  <si>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</si>
  <si>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</si>
  <si>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</si>
  <si>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</si>
  <si>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</si>
  <si>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</si>
  <si>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</si>
  <si>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</si>
  <si>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</si>
  <si>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</si>
  <si>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</si>
  <si>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</si>
  <si>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</si>
  <si>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</si>
  <si>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</si>
  <si>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</si>
  <si>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</si>
  <si>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</si>
  <si>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</si>
  <si>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</si>
  <si>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</si>
  <si>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</si>
  <si>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</si>
  <si>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</si>
  <si>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</si>
  <si>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</si>
  <si>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</si>
  <si>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</si>
  <si>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</si>
  <si>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</si>
  <si>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</si>
  <si>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</si>
  <si>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</si>
  <si>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</si>
  <si>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</si>
  <si>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</si>
  <si>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</si>
  <si>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</si>
  <si>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</si>
  <si>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</si>
  <si>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</si>
  <si>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</si>
  <si>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</si>
  <si>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</si>
  <si>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</si>
  <si>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</si>
  <si>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</si>
  <si>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</si>
  <si>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</si>
  <si>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00020225306050000151</t>
  </si>
  <si>
    <t>00020705030050000150</t>
  </si>
  <si>
    <t>Прочие неналоговые доходы бюджетов муниципальных районов</t>
  </si>
  <si>
    <t>Справка об исполнении районного бюджета на 01.09.2020 года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</si>
  <si>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</si>
  <si>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</si>
  <si>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</si>
  <si>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Исполнено на 01.09.2020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</si>
</sst>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view="pageBreakPreview" topLeftCell="B1" zoomScale="80" zoomScaleNormal="90" zoomScaleSheetLayoutView="80" workbookViewId="0">
      <selection activeCell="B2" sqref="B2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223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191</v>
      </c>
      <c r="D3" s="11" t="s">
        <v>227</v>
      </c>
      <c r="E3" s="12" t="s">
        <v>192</v>
      </c>
      <c r="F3" s="13"/>
    </row>
    <row r="4" spans="1:6" x14ac:dyDescent="0.3">
      <c r="A4" s="8" t="s">
        <v>5</v>
      </c>
      <c r="B4" s="14"/>
      <c r="C4" s="56">
        <f>SUM(C5:C12)</f>
        <v>177696.7</v>
      </c>
      <c r="D4" s="56">
        <f>SUM(D5:D12)</f>
        <v>100117.69999999998</v>
      </c>
      <c r="E4" s="57">
        <f t="shared" ref="E4:E34" si="0">D4/C4*100</f>
        <v>56.341901678534256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74022.7</v>
      </c>
      <c r="E5" s="57">
        <f t="shared" si="0"/>
        <v>55.94049454369577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13627.7</v>
      </c>
      <c r="E6" s="57">
        <f t="shared" si="0"/>
        <v>52.411811762534036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8001</v>
      </c>
      <c r="E7" s="57">
        <f t="shared" si="0"/>
        <v>58.926204153778173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>
        <v>51</v>
      </c>
      <c r="E8" s="57">
        <f t="shared" si="0"/>
        <v>11.808288955776801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42.4</v>
      </c>
      <c r="E9" s="57">
        <f t="shared" si="0"/>
        <v>65.533230293663053</v>
      </c>
      <c r="F9" s="19"/>
    </row>
    <row r="10" spans="1:6" x14ac:dyDescent="0.3">
      <c r="A10" s="16" t="s">
        <v>179</v>
      </c>
      <c r="B10" s="17" t="s">
        <v>180</v>
      </c>
      <c r="C10" s="18">
        <v>1126</v>
      </c>
      <c r="D10" s="18">
        <v>1758.5</v>
      </c>
      <c r="E10" s="57">
        <f t="shared" ref="E10" si="1">D10/C10*100</f>
        <v>156.17229129662522</v>
      </c>
      <c r="F10" s="19"/>
    </row>
    <row r="11" spans="1:6" x14ac:dyDescent="0.3">
      <c r="A11" s="16" t="s">
        <v>14</v>
      </c>
      <c r="B11" s="17" t="s">
        <v>15</v>
      </c>
      <c r="C11" s="18">
        <v>4170.8999999999996</v>
      </c>
      <c r="D11" s="18">
        <v>2609.4</v>
      </c>
      <c r="E11" s="57">
        <f>D11/C11*100</f>
        <v>62.562036970438037</v>
      </c>
      <c r="F11" s="19"/>
    </row>
    <row r="12" spans="1:6" x14ac:dyDescent="0.3">
      <c r="A12" s="16" t="s">
        <v>218</v>
      </c>
      <c r="B12" s="17" t="s">
        <v>186</v>
      </c>
      <c r="C12" s="18">
        <v>0</v>
      </c>
      <c r="D12" s="18">
        <v>5</v>
      </c>
      <c r="E12" s="57">
        <v>0</v>
      </c>
      <c r="F12" s="19"/>
    </row>
    <row r="13" spans="1:6" x14ac:dyDescent="0.3">
      <c r="A13" s="8" t="s">
        <v>18</v>
      </c>
      <c r="B13" s="17"/>
      <c r="C13" s="58">
        <f>SUM(C14:C36)</f>
        <v>27474.6</v>
      </c>
      <c r="D13" s="58">
        <f>SUM(D14:D36)</f>
        <v>14633.2</v>
      </c>
      <c r="E13" s="57">
        <f t="shared" si="0"/>
        <v>53.260830002984584</v>
      </c>
      <c r="F13" s="21"/>
    </row>
    <row r="14" spans="1:6" ht="41.25" customHeight="1" x14ac:dyDescent="0.3">
      <c r="A14" s="16" t="s">
        <v>19</v>
      </c>
      <c r="B14" s="17" t="s">
        <v>20</v>
      </c>
      <c r="C14" s="18">
        <v>5790.1</v>
      </c>
      <c r="D14" s="20">
        <v>3403</v>
      </c>
      <c r="E14" s="57">
        <f>D14/C14*100</f>
        <v>58.772732768000544</v>
      </c>
      <c r="F14" s="22"/>
    </row>
    <row r="15" spans="1:6" ht="40.5" customHeight="1" x14ac:dyDescent="0.3">
      <c r="A15" s="16" t="s">
        <v>21</v>
      </c>
      <c r="B15" s="17" t="s">
        <v>22</v>
      </c>
      <c r="C15" s="18">
        <v>3900</v>
      </c>
      <c r="D15" s="20">
        <v>2313.3000000000002</v>
      </c>
      <c r="E15" s="57">
        <f>D15/C15*100</f>
        <v>59.315384615384623</v>
      </c>
      <c r="F15" s="22"/>
    </row>
    <row r="16" spans="1:6" ht="37.5" hidden="1" customHeight="1" x14ac:dyDescent="0.3">
      <c r="A16" s="16" t="s">
        <v>23</v>
      </c>
      <c r="B16" s="17" t="s">
        <v>24</v>
      </c>
      <c r="C16" s="18"/>
      <c r="D16" s="18"/>
      <c r="E16" s="57">
        <v>0</v>
      </c>
      <c r="F16" s="22"/>
    </row>
    <row r="17" spans="1:6" ht="46.5" customHeight="1" x14ac:dyDescent="0.3">
      <c r="A17" s="16" t="s">
        <v>25</v>
      </c>
      <c r="B17" s="17" t="s">
        <v>26</v>
      </c>
      <c r="C17" s="18">
        <v>38</v>
      </c>
      <c r="D17" s="18">
        <v>25.4</v>
      </c>
      <c r="E17" s="57">
        <f t="shared" si="0"/>
        <v>66.84210526315789</v>
      </c>
      <c r="F17" s="22"/>
    </row>
    <row r="18" spans="1:6" x14ac:dyDescent="0.3">
      <c r="A18" s="16" t="s">
        <v>27</v>
      </c>
      <c r="B18" s="17" t="s">
        <v>28</v>
      </c>
      <c r="C18" s="23">
        <v>47.9</v>
      </c>
      <c r="D18" s="18">
        <v>31.5</v>
      </c>
      <c r="E18" s="57">
        <f t="shared" si="0"/>
        <v>65.762004175365348</v>
      </c>
      <c r="F18" s="22"/>
    </row>
    <row r="19" spans="1:6" x14ac:dyDescent="0.3">
      <c r="A19" s="16" t="s">
        <v>170</v>
      </c>
      <c r="B19" s="17" t="s">
        <v>171</v>
      </c>
      <c r="C19" s="23">
        <v>4.5</v>
      </c>
      <c r="D19" s="18"/>
      <c r="E19" s="57">
        <f t="shared" si="0"/>
        <v>0</v>
      </c>
      <c r="F19" s="22"/>
    </row>
    <row r="20" spans="1:6" x14ac:dyDescent="0.3">
      <c r="A20" s="16" t="s">
        <v>217</v>
      </c>
      <c r="B20" s="17" t="s">
        <v>197</v>
      </c>
      <c r="C20" s="23">
        <v>52</v>
      </c>
      <c r="D20" s="24">
        <v>30.5</v>
      </c>
      <c r="E20" s="57">
        <f t="shared" ref="E20" si="2">D20/C20*100</f>
        <v>58.653846153846153</v>
      </c>
      <c r="F20" s="22"/>
    </row>
    <row r="21" spans="1:6" x14ac:dyDescent="0.3">
      <c r="A21" s="16" t="s">
        <v>216</v>
      </c>
      <c r="B21" s="17" t="s">
        <v>198</v>
      </c>
      <c r="C21" s="23">
        <v>51</v>
      </c>
      <c r="D21" s="24">
        <v>2.7</v>
      </c>
      <c r="E21" s="57">
        <f t="shared" si="0"/>
        <v>5.2941176470588243</v>
      </c>
      <c r="F21" s="22"/>
    </row>
    <row r="22" spans="1:6" x14ac:dyDescent="0.3">
      <c r="A22" s="16" t="s">
        <v>31</v>
      </c>
      <c r="B22" s="17" t="s">
        <v>32</v>
      </c>
      <c r="C22" s="18">
        <v>737</v>
      </c>
      <c r="D22" s="18">
        <v>2812.1</v>
      </c>
      <c r="E22" s="57">
        <f t="shared" si="0"/>
        <v>381.56037991858886</v>
      </c>
      <c r="F22" s="22"/>
    </row>
    <row r="23" spans="1:6" ht="56.25" x14ac:dyDescent="0.3">
      <c r="A23" s="16" t="s">
        <v>177</v>
      </c>
      <c r="B23" s="17" t="s">
        <v>176</v>
      </c>
      <c r="C23" s="18">
        <v>0</v>
      </c>
      <c r="D23" s="20">
        <v>1192.3</v>
      </c>
      <c r="E23" s="57">
        <v>0</v>
      </c>
      <c r="F23" s="22"/>
    </row>
    <row r="24" spans="1:6" ht="37.5" x14ac:dyDescent="0.3">
      <c r="A24" s="16" t="s">
        <v>33</v>
      </c>
      <c r="B24" s="17" t="s">
        <v>34</v>
      </c>
      <c r="C24" s="18">
        <v>326</v>
      </c>
      <c r="D24" s="20">
        <v>1408.3</v>
      </c>
      <c r="E24" s="57">
        <f t="shared" si="0"/>
        <v>431.99386503067484</v>
      </c>
      <c r="F24" s="22"/>
    </row>
    <row r="25" spans="1:6" x14ac:dyDescent="0.3">
      <c r="A25" s="16" t="s">
        <v>199</v>
      </c>
      <c r="B25" s="17" t="s">
        <v>200</v>
      </c>
      <c r="C25" s="18">
        <v>1478.4</v>
      </c>
      <c r="D25" s="18">
        <v>329.2</v>
      </c>
      <c r="E25" s="57">
        <f t="shared" si="0"/>
        <v>22.267316017316016</v>
      </c>
      <c r="F25" s="22"/>
    </row>
    <row r="26" spans="1:6" hidden="1" x14ac:dyDescent="0.3">
      <c r="A26" s="16"/>
      <c r="B26" s="17" t="s">
        <v>182</v>
      </c>
      <c r="C26" s="18"/>
      <c r="D26" s="18"/>
      <c r="E26" s="57" t="e">
        <f t="shared" ref="E26" si="3">D26/C26*100</f>
        <v>#DIV/0!</v>
      </c>
      <c r="F26" s="22"/>
    </row>
    <row r="27" spans="1:6" x14ac:dyDescent="0.3">
      <c r="A27" s="16" t="s">
        <v>201</v>
      </c>
      <c r="B27" s="17" t="s">
        <v>202</v>
      </c>
      <c r="C27" s="18">
        <v>14683.7</v>
      </c>
      <c r="D27" s="18">
        <v>2025</v>
      </c>
      <c r="E27" s="57">
        <f t="shared" si="0"/>
        <v>13.790802045805892</v>
      </c>
      <c r="F27" s="22"/>
    </row>
    <row r="28" spans="1:6" ht="39" hidden="1" customHeight="1" x14ac:dyDescent="0.3">
      <c r="A28" s="16" t="s">
        <v>39</v>
      </c>
      <c r="B28" s="17" t="s">
        <v>40</v>
      </c>
      <c r="C28" s="18"/>
      <c r="D28" s="18"/>
      <c r="E28" s="57" t="e">
        <f t="shared" si="0"/>
        <v>#DIV/0!</v>
      </c>
      <c r="F28" s="22"/>
    </row>
    <row r="29" spans="1:6" ht="56.25" hidden="1" x14ac:dyDescent="0.3">
      <c r="A29" s="25" t="s">
        <v>41</v>
      </c>
      <c r="B29" s="17" t="s">
        <v>42</v>
      </c>
      <c r="C29" s="18"/>
      <c r="D29" s="20"/>
      <c r="E29" s="57" t="e">
        <f t="shared" si="0"/>
        <v>#DIV/0!</v>
      </c>
      <c r="F29" s="22"/>
    </row>
    <row r="30" spans="1:6" ht="33" hidden="1" customHeight="1" x14ac:dyDescent="0.3">
      <c r="A30" s="16" t="s">
        <v>43</v>
      </c>
      <c r="B30" s="17" t="s">
        <v>44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45</v>
      </c>
      <c r="B31" s="17" t="s">
        <v>46</v>
      </c>
      <c r="C31" s="18"/>
      <c r="D31" s="24"/>
      <c r="E31" s="57" t="e">
        <f t="shared" si="0"/>
        <v>#DIV/0!</v>
      </c>
      <c r="F31" s="22"/>
    </row>
    <row r="32" spans="1:6" ht="43.5" hidden="1" customHeight="1" x14ac:dyDescent="0.3">
      <c r="A32" s="16" t="s">
        <v>181</v>
      </c>
      <c r="B32" s="17" t="s">
        <v>182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47</v>
      </c>
      <c r="B33" s="17" t="s">
        <v>48</v>
      </c>
      <c r="C33" s="18"/>
      <c r="D33" s="24"/>
      <c r="E33" s="57" t="e">
        <f t="shared" si="0"/>
        <v>#DIV/0!</v>
      </c>
      <c r="F33" s="22"/>
    </row>
    <row r="34" spans="1:6" ht="37.5" hidden="1" x14ac:dyDescent="0.3">
      <c r="A34" s="16" t="s">
        <v>49</v>
      </c>
      <c r="B34" s="26" t="s">
        <v>50</v>
      </c>
      <c r="C34" s="18"/>
      <c r="D34" s="20"/>
      <c r="E34" s="57" t="e">
        <f t="shared" si="0"/>
        <v>#DIV/0!</v>
      </c>
      <c r="F34" s="22"/>
    </row>
    <row r="35" spans="1:6" ht="27" customHeight="1" x14ac:dyDescent="0.3">
      <c r="A35" s="16" t="s">
        <v>224</v>
      </c>
      <c r="B35" s="17" t="s">
        <v>54</v>
      </c>
      <c r="C35" s="18"/>
      <c r="D35" s="24">
        <v>752.7</v>
      </c>
      <c r="E35" s="57" t="e">
        <f>D35/C35*100</f>
        <v>#DIV/0!</v>
      </c>
      <c r="F35" s="22"/>
    </row>
    <row r="36" spans="1:6" ht="22.5" customHeight="1" x14ac:dyDescent="0.3">
      <c r="A36" s="16" t="s">
        <v>222</v>
      </c>
      <c r="B36" s="17" t="s">
        <v>225</v>
      </c>
      <c r="C36" s="18">
        <v>366</v>
      </c>
      <c r="D36" s="24">
        <v>307.2</v>
      </c>
      <c r="E36" s="57">
        <f>D36/C36*100</f>
        <v>83.93442622950819</v>
      </c>
      <c r="F36" s="22"/>
    </row>
    <row r="37" spans="1:6" x14ac:dyDescent="0.3">
      <c r="A37" s="27" t="s">
        <v>55</v>
      </c>
      <c r="B37" s="28"/>
      <c r="C37" s="59">
        <f>C13+C4</f>
        <v>205171.30000000002</v>
      </c>
      <c r="D37" s="59">
        <f>D13+D4</f>
        <v>114750.89999999998</v>
      </c>
      <c r="E37" s="57">
        <f t="shared" ref="E37:E54" si="4">D37/C37*100</f>
        <v>55.929313700307972</v>
      </c>
      <c r="F37" s="29"/>
    </row>
    <row r="38" spans="1:6" ht="18" customHeight="1" x14ac:dyDescent="0.3">
      <c r="A38" s="16" t="s">
        <v>56</v>
      </c>
      <c r="B38" s="17" t="s">
        <v>214</v>
      </c>
      <c r="C38" s="18">
        <v>69850</v>
      </c>
      <c r="D38" s="18">
        <v>68729.399999999994</v>
      </c>
      <c r="E38" s="57">
        <f t="shared" si="4"/>
        <v>98.395705082319253</v>
      </c>
      <c r="F38" s="19"/>
    </row>
    <row r="39" spans="1:6" x14ac:dyDescent="0.3">
      <c r="A39" s="16" t="s">
        <v>58</v>
      </c>
      <c r="B39" s="17" t="s">
        <v>59</v>
      </c>
      <c r="C39" s="18">
        <v>15981.4</v>
      </c>
      <c r="D39" s="18">
        <v>13378.9</v>
      </c>
      <c r="E39" s="57">
        <f t="shared" si="4"/>
        <v>83.715444203887017</v>
      </c>
      <c r="F39" s="19"/>
    </row>
    <row r="40" spans="1:6" ht="56.25" x14ac:dyDescent="0.3">
      <c r="A40" s="16" t="s">
        <v>219</v>
      </c>
      <c r="B40" s="17" t="s">
        <v>220</v>
      </c>
      <c r="C40" s="18">
        <v>3770.4</v>
      </c>
      <c r="D40" s="18"/>
      <c r="E40" s="57">
        <f t="shared" si="4"/>
        <v>0</v>
      </c>
      <c r="F40" s="19"/>
    </row>
    <row r="41" spans="1:6" ht="37.5" x14ac:dyDescent="0.3">
      <c r="A41" s="16" t="s">
        <v>226</v>
      </c>
      <c r="B41" s="17" t="s">
        <v>203</v>
      </c>
      <c r="C41" s="18">
        <v>2147.9</v>
      </c>
      <c r="D41" s="18">
        <v>2147.9</v>
      </c>
      <c r="E41" s="57">
        <f t="shared" ref="E41" si="5">D41/C41*100</f>
        <v>100</v>
      </c>
      <c r="F41" s="19"/>
    </row>
    <row r="42" spans="1:6" hidden="1" x14ac:dyDescent="0.3">
      <c r="A42" s="16" t="s">
        <v>178</v>
      </c>
      <c r="B42" s="17" t="s">
        <v>168</v>
      </c>
      <c r="C42" s="18"/>
      <c r="D42" s="18"/>
      <c r="E42" s="57" t="e">
        <f t="shared" si="4"/>
        <v>#DIV/0!</v>
      </c>
      <c r="F42" s="19"/>
    </row>
    <row r="43" spans="1:6" hidden="1" x14ac:dyDescent="0.3">
      <c r="A43" s="16" t="s">
        <v>167</v>
      </c>
      <c r="B43" s="17" t="s">
        <v>168</v>
      </c>
      <c r="C43" s="18"/>
      <c r="D43" s="23"/>
      <c r="E43" s="57" t="e">
        <f t="shared" si="4"/>
        <v>#DIV/0!</v>
      </c>
      <c r="F43" s="19"/>
    </row>
    <row r="44" spans="1:6" x14ac:dyDescent="0.3">
      <c r="A44" s="16" t="s">
        <v>173</v>
      </c>
      <c r="B44" s="17" t="s">
        <v>172</v>
      </c>
      <c r="C44" s="18">
        <v>674.7</v>
      </c>
      <c r="D44" s="23">
        <v>674.7</v>
      </c>
      <c r="E44" s="57">
        <f t="shared" si="4"/>
        <v>100</v>
      </c>
      <c r="F44" s="19"/>
    </row>
    <row r="45" spans="1:6" x14ac:dyDescent="0.3">
      <c r="A45" s="16" t="s">
        <v>183</v>
      </c>
      <c r="B45" s="17" t="s">
        <v>213</v>
      </c>
      <c r="C45" s="18">
        <v>5163.6000000000004</v>
      </c>
      <c r="D45" s="23">
        <v>5163.6000000000004</v>
      </c>
      <c r="E45" s="57">
        <f t="shared" ref="E45" si="6">D45/C45*100</f>
        <v>100</v>
      </c>
      <c r="F45" s="19"/>
    </row>
    <row r="46" spans="1:6" hidden="1" x14ac:dyDescent="0.3">
      <c r="A46" s="16" t="s">
        <v>165</v>
      </c>
      <c r="B46" s="17" t="s">
        <v>212</v>
      </c>
      <c r="C46" s="18"/>
      <c r="D46" s="23"/>
      <c r="E46" s="57">
        <v>0</v>
      </c>
      <c r="F46" s="19"/>
    </row>
    <row r="47" spans="1:6" x14ac:dyDescent="0.3">
      <c r="A47" s="16" t="s">
        <v>60</v>
      </c>
      <c r="B47" s="17" t="s">
        <v>211</v>
      </c>
      <c r="C47" s="18">
        <v>160996.70000000001</v>
      </c>
      <c r="D47" s="23">
        <v>111616.8</v>
      </c>
      <c r="E47" s="57">
        <f t="shared" ref="E47" si="7">D47/C47*100</f>
        <v>69.328625990470599</v>
      </c>
      <c r="F47" s="19"/>
    </row>
    <row r="48" spans="1:6" ht="37.5" x14ac:dyDescent="0.3">
      <c r="A48" s="16" t="s">
        <v>62</v>
      </c>
      <c r="B48" s="17" t="s">
        <v>210</v>
      </c>
      <c r="C48" s="18">
        <v>75148.3</v>
      </c>
      <c r="D48" s="20">
        <v>47949.9</v>
      </c>
      <c r="E48" s="57">
        <f t="shared" si="4"/>
        <v>63.807032228273961</v>
      </c>
      <c r="F48" s="19"/>
    </row>
    <row r="49" spans="1:6" x14ac:dyDescent="0.3">
      <c r="A49" s="16" t="s">
        <v>64</v>
      </c>
      <c r="B49" s="17" t="s">
        <v>209</v>
      </c>
      <c r="C49" s="18">
        <v>43881.9</v>
      </c>
      <c r="D49" s="18">
        <v>27547.9</v>
      </c>
      <c r="E49" s="57">
        <f t="shared" si="4"/>
        <v>62.777363787803175</v>
      </c>
      <c r="F49" s="19"/>
    </row>
    <row r="50" spans="1:6" s="32" customFormat="1" ht="37.5" x14ac:dyDescent="0.3">
      <c r="A50" s="30" t="s">
        <v>66</v>
      </c>
      <c r="B50" s="31" t="s">
        <v>208</v>
      </c>
      <c r="C50" s="23">
        <v>15.1</v>
      </c>
      <c r="D50" s="23">
        <v>15.1</v>
      </c>
      <c r="E50" s="57">
        <f t="shared" si="4"/>
        <v>100</v>
      </c>
      <c r="F50" s="19"/>
    </row>
    <row r="51" spans="1:6" x14ac:dyDescent="0.3">
      <c r="A51" s="16" t="s">
        <v>204</v>
      </c>
      <c r="B51" s="17" t="s">
        <v>207</v>
      </c>
      <c r="C51" s="23">
        <v>460.4</v>
      </c>
      <c r="D51" s="18"/>
      <c r="E51" s="57">
        <f t="shared" ref="E51" si="8">D51/C51*100</f>
        <v>0</v>
      </c>
      <c r="F51" s="19"/>
    </row>
    <row r="52" spans="1:6" x14ac:dyDescent="0.3">
      <c r="A52" s="16" t="s">
        <v>68</v>
      </c>
      <c r="B52" s="17" t="s">
        <v>206</v>
      </c>
      <c r="C52" s="23">
        <v>662258.6</v>
      </c>
      <c r="D52" s="18">
        <v>438053</v>
      </c>
      <c r="E52" s="57">
        <f t="shared" si="4"/>
        <v>66.14530940028564</v>
      </c>
      <c r="F52" s="19"/>
    </row>
    <row r="53" spans="1:6" ht="38.25" customHeight="1" x14ac:dyDescent="0.3">
      <c r="A53" s="33" t="s">
        <v>70</v>
      </c>
      <c r="B53" s="17" t="s">
        <v>205</v>
      </c>
      <c r="C53" s="23">
        <v>7688.3</v>
      </c>
      <c r="D53" s="18">
        <v>4514.5</v>
      </c>
      <c r="E53" s="57">
        <f t="shared" ref="E53" si="9">D53/C53*100</f>
        <v>58.719092647269221</v>
      </c>
      <c r="F53" s="19"/>
    </row>
    <row r="54" spans="1:6" ht="38.25" customHeight="1" x14ac:dyDescent="0.3">
      <c r="A54" s="33" t="s">
        <v>189</v>
      </c>
      <c r="B54" s="17" t="s">
        <v>190</v>
      </c>
      <c r="C54" s="23">
        <v>3062</v>
      </c>
      <c r="D54" s="18">
        <v>2000</v>
      </c>
      <c r="E54" s="57">
        <f t="shared" si="4"/>
        <v>65.316786414108435</v>
      </c>
      <c r="F54" s="19"/>
    </row>
    <row r="55" spans="1:6" ht="25.5" customHeight="1" x14ac:dyDescent="0.3">
      <c r="A55" s="27" t="s">
        <v>72</v>
      </c>
      <c r="B55" s="34" t="s">
        <v>73</v>
      </c>
      <c r="C55" s="58">
        <f>SUM(C38:C54)</f>
        <v>1051099.3</v>
      </c>
      <c r="D55" s="58">
        <f>SUM(D38:D54)</f>
        <v>721791.7</v>
      </c>
      <c r="E55" s="57">
        <f>D55/C55*100</f>
        <v>68.670172266312036</v>
      </c>
      <c r="F55" s="35"/>
    </row>
    <row r="56" spans="1:6" ht="25.5" customHeight="1" x14ac:dyDescent="0.3">
      <c r="A56" s="27" t="s">
        <v>74</v>
      </c>
      <c r="B56" s="34" t="s">
        <v>221</v>
      </c>
      <c r="C56" s="23"/>
      <c r="D56" s="23">
        <v>650</v>
      </c>
      <c r="E56" s="57">
        <v>0</v>
      </c>
      <c r="F56" s="35"/>
    </row>
    <row r="57" spans="1:6" ht="37.5" x14ac:dyDescent="0.3">
      <c r="A57" s="36" t="s">
        <v>76</v>
      </c>
      <c r="B57" s="34" t="s">
        <v>215</v>
      </c>
      <c r="C57" s="23">
        <v>0</v>
      </c>
      <c r="D57" s="18">
        <v>-9471.2999999999993</v>
      </c>
      <c r="E57" s="57">
        <v>0</v>
      </c>
      <c r="F57" s="35"/>
    </row>
    <row r="58" spans="1:6" x14ac:dyDescent="0.3">
      <c r="A58" s="27" t="s">
        <v>78</v>
      </c>
      <c r="B58" s="34"/>
      <c r="C58" s="56">
        <f>C37+C55+C56+C57</f>
        <v>1256270.6000000001</v>
      </c>
      <c r="D58" s="56">
        <f>D37+D55+D56+D57</f>
        <v>827721.29999999993</v>
      </c>
      <c r="E58" s="57">
        <f>D58/C58*100</f>
        <v>65.887182267896733</v>
      </c>
      <c r="F58" s="35"/>
    </row>
    <row r="59" spans="1:6" ht="42.75" customHeight="1" x14ac:dyDescent="0.25">
      <c r="A59" s="63" t="s">
        <v>162</v>
      </c>
      <c r="B59" s="64"/>
      <c r="C59" s="64"/>
      <c r="D59" s="64"/>
      <c r="E59" s="65"/>
    </row>
    <row r="60" spans="1:6" ht="19.5" customHeight="1" x14ac:dyDescent="0.25">
      <c r="A60" s="41" t="s">
        <v>79</v>
      </c>
      <c r="B60" s="42" t="s">
        <v>121</v>
      </c>
      <c r="C60" s="40">
        <f>SUM(C61:C68)</f>
        <v>96780.800000000003</v>
      </c>
      <c r="D60" s="40">
        <f>SUM(D61:D68)</f>
        <v>58138.3</v>
      </c>
      <c r="E60" s="44">
        <f>IF(C60=0," ",D60/C60*100)</f>
        <v>60.072142408411587</v>
      </c>
    </row>
    <row r="61" spans="1:6" ht="28.5" customHeight="1" x14ac:dyDescent="0.25">
      <c r="A61" s="45" t="s">
        <v>80</v>
      </c>
      <c r="B61" s="42" t="s">
        <v>122</v>
      </c>
      <c r="C61" s="46">
        <v>3398.1</v>
      </c>
      <c r="D61" s="46">
        <v>1426</v>
      </c>
      <c r="E61" s="48">
        <f>IF(C61=0," ",D61/C61*100)</f>
        <v>41.964627291721847</v>
      </c>
    </row>
    <row r="62" spans="1:6" ht="22.5" customHeight="1" x14ac:dyDescent="0.25">
      <c r="A62" s="45" t="s">
        <v>81</v>
      </c>
      <c r="B62" s="42" t="s">
        <v>123</v>
      </c>
      <c r="C62" s="46">
        <v>4368</v>
      </c>
      <c r="D62" s="46">
        <v>2957.6</v>
      </c>
      <c r="E62" s="48">
        <f>IF(C62=0," ",D62/C62*100)</f>
        <v>67.710622710622701</v>
      </c>
    </row>
    <row r="63" spans="1:6" ht="37.5" x14ac:dyDescent="0.25">
      <c r="A63" s="45" t="s">
        <v>82</v>
      </c>
      <c r="B63" s="42" t="s">
        <v>124</v>
      </c>
      <c r="C63" s="46">
        <v>45898</v>
      </c>
      <c r="D63" s="50">
        <v>27266.400000000001</v>
      </c>
      <c r="E63" s="48">
        <f>IF(C63=0," ",D63/C63*100)</f>
        <v>59.406510087585517</v>
      </c>
    </row>
    <row r="64" spans="1:6" x14ac:dyDescent="0.25">
      <c r="A64" s="45" t="s">
        <v>83</v>
      </c>
      <c r="B64" s="42" t="s">
        <v>125</v>
      </c>
      <c r="C64" s="46">
        <v>15.1</v>
      </c>
      <c r="D64" s="46">
        <v>8.6999999999999993</v>
      </c>
      <c r="E64" s="48">
        <f>IF(C64=0," ",D64/C64*100)</f>
        <v>57.615894039735096</v>
      </c>
    </row>
    <row r="65" spans="1:5" x14ac:dyDescent="0.25">
      <c r="A65" s="45" t="s">
        <v>84</v>
      </c>
      <c r="B65" s="42" t="s">
        <v>126</v>
      </c>
      <c r="C65" s="46">
        <v>25480.3</v>
      </c>
      <c r="D65" s="46">
        <v>14228.7</v>
      </c>
      <c r="E65" s="48">
        <f t="shared" ref="E65:E103" si="10">IF(C65=0," ",D65/C65*100)</f>
        <v>55.841964184095175</v>
      </c>
    </row>
    <row r="66" spans="1:5" x14ac:dyDescent="0.25">
      <c r="A66" s="45" t="s">
        <v>85</v>
      </c>
      <c r="B66" s="42" t="s">
        <v>127</v>
      </c>
      <c r="C66" s="46">
        <v>4505.3</v>
      </c>
      <c r="D66" s="46">
        <v>4505.3</v>
      </c>
      <c r="E66" s="48">
        <f t="shared" si="10"/>
        <v>100</v>
      </c>
    </row>
    <row r="67" spans="1:5" x14ac:dyDescent="0.25">
      <c r="A67" s="45" t="s">
        <v>86</v>
      </c>
      <c r="B67" s="42" t="s">
        <v>128</v>
      </c>
      <c r="C67" s="46">
        <v>500</v>
      </c>
      <c r="D67" s="46">
        <v>0</v>
      </c>
      <c r="E67" s="48">
        <f t="shared" si="10"/>
        <v>0</v>
      </c>
    </row>
    <row r="68" spans="1:5" x14ac:dyDescent="0.25">
      <c r="A68" s="45" t="s">
        <v>87</v>
      </c>
      <c r="B68" s="42" t="s">
        <v>129</v>
      </c>
      <c r="C68" s="46">
        <v>12616</v>
      </c>
      <c r="D68" s="50">
        <v>7745.6</v>
      </c>
      <c r="E68" s="48">
        <f t="shared" si="10"/>
        <v>61.395053899809767</v>
      </c>
    </row>
    <row r="69" spans="1:5" x14ac:dyDescent="0.25">
      <c r="A69" s="41" t="s">
        <v>88</v>
      </c>
      <c r="B69" s="42" t="s">
        <v>130</v>
      </c>
      <c r="C69" s="40">
        <f>SUM(C70:C71)</f>
        <v>6483</v>
      </c>
      <c r="D69" s="40">
        <f>SUM(D70:D71)</f>
        <v>3559.5</v>
      </c>
      <c r="E69" s="44">
        <f t="shared" si="10"/>
        <v>54.905136510874598</v>
      </c>
    </row>
    <row r="70" spans="1:5" x14ac:dyDescent="0.25">
      <c r="A70" s="45" t="s">
        <v>89</v>
      </c>
      <c r="B70" s="42" t="s">
        <v>131</v>
      </c>
      <c r="C70" s="46">
        <v>6413</v>
      </c>
      <c r="D70" s="46">
        <v>3554.5</v>
      </c>
      <c r="E70" s="48">
        <f t="shared" si="10"/>
        <v>55.426477467643856</v>
      </c>
    </row>
    <row r="71" spans="1:5" x14ac:dyDescent="0.25">
      <c r="A71" s="45" t="s">
        <v>90</v>
      </c>
      <c r="B71" s="42" t="s">
        <v>132</v>
      </c>
      <c r="C71" s="46">
        <v>70</v>
      </c>
      <c r="D71" s="46">
        <v>5</v>
      </c>
      <c r="E71" s="48">
        <f t="shared" si="10"/>
        <v>7.1428571428571423</v>
      </c>
    </row>
    <row r="72" spans="1:5" x14ac:dyDescent="0.25">
      <c r="A72" s="41" t="s">
        <v>91</v>
      </c>
      <c r="B72" s="42" t="s">
        <v>133</v>
      </c>
      <c r="C72" s="40">
        <f>C75+C73+C76+C74</f>
        <v>2996.2</v>
      </c>
      <c r="D72" s="40">
        <f>D75+D73+D76+D74</f>
        <v>1407.2</v>
      </c>
      <c r="E72" s="44">
        <f t="shared" si="10"/>
        <v>46.96615713236767</v>
      </c>
    </row>
    <row r="73" spans="1:5" x14ac:dyDescent="0.25">
      <c r="A73" s="45" t="s">
        <v>92</v>
      </c>
      <c r="B73" s="42" t="s">
        <v>134</v>
      </c>
      <c r="C73" s="46">
        <v>403.2</v>
      </c>
      <c r="D73" s="50">
        <v>133.1</v>
      </c>
      <c r="E73" s="48">
        <f t="shared" si="10"/>
        <v>33.010912698412696</v>
      </c>
    </row>
    <row r="74" spans="1:5" hidden="1" x14ac:dyDescent="0.25">
      <c r="A74" s="45" t="s">
        <v>193</v>
      </c>
      <c r="B74" s="42" t="s">
        <v>194</v>
      </c>
      <c r="C74" s="46"/>
      <c r="D74" s="50">
        <v>0</v>
      </c>
      <c r="E74" s="48"/>
    </row>
    <row r="75" spans="1:5" x14ac:dyDescent="0.25">
      <c r="A75" s="45" t="s">
        <v>93</v>
      </c>
      <c r="B75" s="42" t="s">
        <v>135</v>
      </c>
      <c r="C75" s="46">
        <v>774</v>
      </c>
      <c r="D75" s="50">
        <v>233.4</v>
      </c>
      <c r="E75" s="48">
        <f t="shared" si="10"/>
        <v>30.155038759689923</v>
      </c>
    </row>
    <row r="76" spans="1:5" x14ac:dyDescent="0.25">
      <c r="A76" s="45" t="s">
        <v>94</v>
      </c>
      <c r="B76" s="42" t="s">
        <v>136</v>
      </c>
      <c r="C76" s="46">
        <v>1819</v>
      </c>
      <c r="D76" s="50">
        <v>1040.7</v>
      </c>
      <c r="E76" s="48">
        <f t="shared" si="10"/>
        <v>57.212754260582741</v>
      </c>
    </row>
    <row r="77" spans="1:5" x14ac:dyDescent="0.25">
      <c r="A77" s="41" t="s">
        <v>95</v>
      </c>
      <c r="B77" s="42" t="s">
        <v>137</v>
      </c>
      <c r="C77" s="40">
        <f>C78+C79+C80</f>
        <v>7756</v>
      </c>
      <c r="D77" s="40">
        <f>D78+D79+D80</f>
        <v>4130.8</v>
      </c>
      <c r="E77" s="44">
        <f t="shared" si="10"/>
        <v>53.25941206807633</v>
      </c>
    </row>
    <row r="78" spans="1:5" hidden="1" x14ac:dyDescent="0.25">
      <c r="A78" s="45" t="s">
        <v>96</v>
      </c>
      <c r="B78" s="42" t="s">
        <v>138</v>
      </c>
      <c r="C78" s="46"/>
      <c r="D78" s="50"/>
      <c r="E78" s="48" t="str">
        <f t="shared" si="10"/>
        <v xml:space="preserve"> </v>
      </c>
    </row>
    <row r="79" spans="1:5" hidden="1" x14ac:dyDescent="0.25">
      <c r="A79" s="45" t="s">
        <v>97</v>
      </c>
      <c r="B79" s="42" t="s">
        <v>139</v>
      </c>
      <c r="C79" s="46"/>
      <c r="D79" s="50"/>
      <c r="E79" s="48" t="str">
        <f t="shared" si="10"/>
        <v xml:space="preserve"> </v>
      </c>
    </row>
    <row r="80" spans="1:5" x14ac:dyDescent="0.25">
      <c r="A80" s="45" t="s">
        <v>187</v>
      </c>
      <c r="B80" s="42" t="s">
        <v>188</v>
      </c>
      <c r="C80" s="46">
        <v>7756</v>
      </c>
      <c r="D80" s="50">
        <v>4130.8</v>
      </c>
      <c r="E80" s="48">
        <f t="shared" si="10"/>
        <v>53.25941206807633</v>
      </c>
    </row>
    <row r="81" spans="1:5" x14ac:dyDescent="0.25">
      <c r="A81" s="41" t="s">
        <v>98</v>
      </c>
      <c r="B81" s="42" t="s">
        <v>140</v>
      </c>
      <c r="C81" s="40">
        <f>C82+C83+C84+C86+C87+C85</f>
        <v>862557</v>
      </c>
      <c r="D81" s="40">
        <f>D82+D83+D84+D86+D87+D85</f>
        <v>564598.6</v>
      </c>
      <c r="E81" s="44">
        <f t="shared" si="10"/>
        <v>65.456381433342955</v>
      </c>
    </row>
    <row r="82" spans="1:5" x14ac:dyDescent="0.25">
      <c r="A82" s="45" t="s">
        <v>99</v>
      </c>
      <c r="B82" s="42" t="s">
        <v>141</v>
      </c>
      <c r="C82" s="46">
        <v>231252.5</v>
      </c>
      <c r="D82" s="50">
        <v>150374.1</v>
      </c>
      <c r="E82" s="48">
        <f t="shared" si="10"/>
        <v>65.025934854758333</v>
      </c>
    </row>
    <row r="83" spans="1:5" x14ac:dyDescent="0.25">
      <c r="A83" s="45" t="s">
        <v>100</v>
      </c>
      <c r="B83" s="42" t="s">
        <v>142</v>
      </c>
      <c r="C83" s="46">
        <v>520506.5</v>
      </c>
      <c r="D83" s="50">
        <v>349888.9</v>
      </c>
      <c r="E83" s="48">
        <f t="shared" si="10"/>
        <v>67.22085122856295</v>
      </c>
    </row>
    <row r="84" spans="1:5" x14ac:dyDescent="0.25">
      <c r="A84" s="45" t="s">
        <v>101</v>
      </c>
      <c r="B84" s="42" t="s">
        <v>143</v>
      </c>
      <c r="C84" s="46">
        <v>43415.199999999997</v>
      </c>
      <c r="D84" s="50">
        <v>26317.1</v>
      </c>
      <c r="E84" s="48">
        <f t="shared" si="10"/>
        <v>60.617249258324279</v>
      </c>
    </row>
    <row r="85" spans="1:5" x14ac:dyDescent="0.25">
      <c r="A85" s="45" t="s">
        <v>195</v>
      </c>
      <c r="B85" s="42" t="s">
        <v>196</v>
      </c>
      <c r="C85" s="46">
        <v>30</v>
      </c>
      <c r="D85" s="50">
        <v>30</v>
      </c>
      <c r="E85" s="48">
        <f t="shared" si="10"/>
        <v>100</v>
      </c>
    </row>
    <row r="86" spans="1:5" x14ac:dyDescent="0.25">
      <c r="A86" s="45" t="s">
        <v>102</v>
      </c>
      <c r="B86" s="42" t="s">
        <v>144</v>
      </c>
      <c r="C86" s="46">
        <v>3792.3</v>
      </c>
      <c r="D86" s="50">
        <v>78.900000000000006</v>
      </c>
      <c r="E86" s="48">
        <f t="shared" si="10"/>
        <v>2.0805316035123802</v>
      </c>
    </row>
    <row r="87" spans="1:5" x14ac:dyDescent="0.25">
      <c r="A87" s="45" t="s">
        <v>103</v>
      </c>
      <c r="B87" s="42" t="s">
        <v>145</v>
      </c>
      <c r="C87" s="50">
        <v>63560.5</v>
      </c>
      <c r="D87" s="50">
        <v>37909.599999999999</v>
      </c>
      <c r="E87" s="48">
        <f t="shared" si="10"/>
        <v>59.643331943581316</v>
      </c>
    </row>
    <row r="88" spans="1:5" x14ac:dyDescent="0.25">
      <c r="A88" s="41" t="s">
        <v>104</v>
      </c>
      <c r="B88" s="42" t="s">
        <v>146</v>
      </c>
      <c r="C88" s="40">
        <f>C89+C90</f>
        <v>55399.199999999997</v>
      </c>
      <c r="D88" s="40">
        <f>D89+D90</f>
        <v>35030.800000000003</v>
      </c>
      <c r="E88" s="44">
        <f t="shared" si="10"/>
        <v>63.233404092477876</v>
      </c>
    </row>
    <row r="89" spans="1:5" x14ac:dyDescent="0.25">
      <c r="A89" s="45" t="s">
        <v>105</v>
      </c>
      <c r="B89" s="42" t="s">
        <v>147</v>
      </c>
      <c r="C89" s="46">
        <v>31651.4</v>
      </c>
      <c r="D89" s="46">
        <v>20168.400000000001</v>
      </c>
      <c r="E89" s="48">
        <f t="shared" si="10"/>
        <v>63.720404152738894</v>
      </c>
    </row>
    <row r="90" spans="1:5" x14ac:dyDescent="0.25">
      <c r="A90" s="45" t="s">
        <v>106</v>
      </c>
      <c r="B90" s="42" t="s">
        <v>148</v>
      </c>
      <c r="C90" s="46">
        <v>23747.8</v>
      </c>
      <c r="D90" s="46">
        <v>14862.4</v>
      </c>
      <c r="E90" s="48">
        <f t="shared" si="10"/>
        <v>62.584323600501946</v>
      </c>
    </row>
    <row r="91" spans="1:5" x14ac:dyDescent="0.25">
      <c r="A91" s="41" t="s">
        <v>107</v>
      </c>
      <c r="B91" s="42" t="s">
        <v>149</v>
      </c>
      <c r="C91" s="40">
        <f>C92+C93+C95+C94</f>
        <v>108075.90000000001</v>
      </c>
      <c r="D91" s="40">
        <f>D92+D93+D95+D94</f>
        <v>60129.7</v>
      </c>
      <c r="E91" s="44">
        <f t="shared" si="10"/>
        <v>55.636548018568419</v>
      </c>
    </row>
    <row r="92" spans="1:5" x14ac:dyDescent="0.25">
      <c r="A92" s="45" t="s">
        <v>108</v>
      </c>
      <c r="B92" s="42" t="s">
        <v>150</v>
      </c>
      <c r="C92" s="46">
        <v>8747.6</v>
      </c>
      <c r="D92" s="46">
        <v>6035.6</v>
      </c>
      <c r="E92" s="48">
        <f t="shared" si="10"/>
        <v>68.997210663496276</v>
      </c>
    </row>
    <row r="93" spans="1:5" x14ac:dyDescent="0.25">
      <c r="A93" s="45" t="s">
        <v>109</v>
      </c>
      <c r="B93" s="42" t="s">
        <v>151</v>
      </c>
      <c r="C93" s="46">
        <v>74083.5</v>
      </c>
      <c r="D93" s="50">
        <v>44228</v>
      </c>
      <c r="E93" s="48">
        <f t="shared" si="10"/>
        <v>59.700203149149267</v>
      </c>
    </row>
    <row r="94" spans="1:5" x14ac:dyDescent="0.25">
      <c r="A94" s="45" t="s">
        <v>110</v>
      </c>
      <c r="B94" s="42" t="s">
        <v>152</v>
      </c>
      <c r="C94" s="46">
        <v>20577.2</v>
      </c>
      <c r="D94" s="46">
        <v>6443.1</v>
      </c>
      <c r="E94" s="48">
        <f t="shared" si="10"/>
        <v>31.311840289252185</v>
      </c>
    </row>
    <row r="95" spans="1:5" x14ac:dyDescent="0.25">
      <c r="A95" s="45" t="s">
        <v>111</v>
      </c>
      <c r="B95" s="42" t="s">
        <v>153</v>
      </c>
      <c r="C95" s="46">
        <v>4667.6000000000004</v>
      </c>
      <c r="D95" s="46">
        <v>3423</v>
      </c>
      <c r="E95" s="48">
        <f t="shared" si="10"/>
        <v>73.335332933413312</v>
      </c>
    </row>
    <row r="96" spans="1:5" x14ac:dyDescent="0.25">
      <c r="A96" s="41" t="s">
        <v>112</v>
      </c>
      <c r="B96" s="42" t="s">
        <v>154</v>
      </c>
      <c r="C96" s="40">
        <f>C97</f>
        <v>17501.599999999999</v>
      </c>
      <c r="D96" s="40">
        <f>D97</f>
        <v>8298.5</v>
      </c>
      <c r="E96" s="44">
        <f t="shared" si="10"/>
        <v>47.415664853499109</v>
      </c>
    </row>
    <row r="97" spans="1:5" x14ac:dyDescent="0.25">
      <c r="A97" s="45" t="s">
        <v>113</v>
      </c>
      <c r="B97" s="42" t="s">
        <v>155</v>
      </c>
      <c r="C97" s="46">
        <v>17501.599999999999</v>
      </c>
      <c r="D97" s="46">
        <v>8298.5</v>
      </c>
      <c r="E97" s="48">
        <f t="shared" si="10"/>
        <v>47.415664853499109</v>
      </c>
    </row>
    <row r="98" spans="1:5" hidden="1" x14ac:dyDescent="0.25">
      <c r="A98" s="41" t="s">
        <v>114</v>
      </c>
      <c r="B98" s="42" t="s">
        <v>156</v>
      </c>
      <c r="C98" s="40">
        <f>C99</f>
        <v>0</v>
      </c>
      <c r="D98" s="40">
        <f>D99</f>
        <v>0</v>
      </c>
      <c r="E98" s="44" t="str">
        <f t="shared" si="10"/>
        <v xml:space="preserve"> </v>
      </c>
    </row>
    <row r="99" spans="1:5" hidden="1" x14ac:dyDescent="0.25">
      <c r="A99" s="45" t="s">
        <v>115</v>
      </c>
      <c r="B99" s="42" t="s">
        <v>157</v>
      </c>
      <c r="C99" s="46">
        <v>0</v>
      </c>
      <c r="D99" s="46">
        <v>0</v>
      </c>
      <c r="E99" s="48" t="str">
        <f t="shared" si="10"/>
        <v xml:space="preserve"> </v>
      </c>
    </row>
    <row r="100" spans="1:5" x14ac:dyDescent="0.25">
      <c r="A100" s="41" t="s">
        <v>116</v>
      </c>
      <c r="B100" s="42" t="s">
        <v>158</v>
      </c>
      <c r="C100" s="40">
        <f>C101+C102</f>
        <v>118983.4</v>
      </c>
      <c r="D100" s="40">
        <f>D101+D102</f>
        <v>86763.6</v>
      </c>
      <c r="E100" s="44">
        <f t="shared" si="10"/>
        <v>72.920760374976695</v>
      </c>
    </row>
    <row r="101" spans="1:5" x14ac:dyDescent="0.25">
      <c r="A101" s="45" t="s">
        <v>117</v>
      </c>
      <c r="B101" s="42" t="s">
        <v>159</v>
      </c>
      <c r="C101" s="46">
        <v>118983.4</v>
      </c>
      <c r="D101" s="46">
        <v>86763.6</v>
      </c>
      <c r="E101" s="48">
        <f t="shared" si="10"/>
        <v>72.920760374976695</v>
      </c>
    </row>
    <row r="102" spans="1:5" hidden="1" x14ac:dyDescent="0.25">
      <c r="A102" s="45" t="s">
        <v>118</v>
      </c>
      <c r="B102" s="42" t="s">
        <v>160</v>
      </c>
      <c r="C102" s="46"/>
      <c r="D102" s="46"/>
      <c r="E102" s="48" t="str">
        <f t="shared" si="10"/>
        <v xml:space="preserve"> </v>
      </c>
    </row>
    <row r="103" spans="1:5" x14ac:dyDescent="0.25">
      <c r="A103" s="39" t="s">
        <v>119</v>
      </c>
      <c r="B103" s="51" t="s">
        <v>161</v>
      </c>
      <c r="C103" s="40">
        <f>C60+C69+C72+C77+C81+C88+C91+C96+C100+C98</f>
        <v>1276533.0999999999</v>
      </c>
      <c r="D103" s="40">
        <f>D60+D69+D72+D77+D81+D88+D91+D96+D100+D98</f>
        <v>822057</v>
      </c>
      <c r="E103" s="44">
        <f t="shared" si="10"/>
        <v>64.397625098792972</v>
      </c>
    </row>
    <row r="104" spans="1:5" x14ac:dyDescent="0.3">
      <c r="A104" s="52" t="s">
        <v>120</v>
      </c>
      <c r="B104" s="53"/>
      <c r="C104" s="54">
        <f>C58-C103</f>
        <v>-20262.499999999767</v>
      </c>
      <c r="D104" s="54">
        <f>D58-D103</f>
        <v>5664.2999999999302</v>
      </c>
      <c r="E104" s="44"/>
    </row>
    <row r="107" spans="1:5" x14ac:dyDescent="0.3">
      <c r="A107" s="37" t="s">
        <v>184</v>
      </c>
      <c r="C107" s="60" t="s">
        <v>185</v>
      </c>
    </row>
    <row r="110" spans="1:5" x14ac:dyDescent="0.3">
      <c r="C110" s="6">
        <f>C58-C103</f>
        <v>-20262.499999999767</v>
      </c>
      <c r="D110" s="6">
        <f>D58-D103</f>
        <v>5664.2999999999302</v>
      </c>
    </row>
  </sheetData>
  <mergeCells count="2">
    <mergeCell ref="A1:E1"/>
    <mergeCell ref="A59:E59"/>
  </mergeCells>
  <pageMargins left="0.39370078740157483" right="0.19685039370078741" top="0.59055118110236227" bottom="0.39370078740157483" header="0.19685039370078741" footer="0.19685039370078741"/>
  <pageSetup paperSize="9" scale="44" fitToHeight="2" orientation="landscape" r:id="rId1"/>
  <headerFooter alignWithMargins="0"/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2020-08-10T06:49:45Z</cp:lastPrinted>
  <dcterms:created xsi:type="dcterms:W3CDTF">2018-02-13T00:40:04Z</dcterms:created>
  <dcterms:modified xsi:type="dcterms:W3CDTF">2020-09-07T04:21:55Z</dcterms:modified>
</cp:coreProperties>
</file>